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userName="Steven Fries" algorithmName="SHA-512" hashValue="Ic5E92S9+fpx4s4uwFlZAJFclsX87dS0n1MTLOsk4uaZRY+6lN+Zu17eys2Wu4x/m602hDbyyoy/8emMnoq6BQ==" saltValue="bVQNF4CFUlUz0smYn/YhgA==" spinCount="10000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chnical Services\"/>
    </mc:Choice>
  </mc:AlternateContent>
  <bookViews>
    <workbookView xWindow="0" yWindow="0" windowWidth="28800" windowHeight="13215"/>
  </bookViews>
  <sheets>
    <sheet name="Yield Template" sheetId="1" r:id="rId1"/>
    <sheet name="Sheet1" sheetId="2" state="hidden" r:id="rId2"/>
  </sheets>
  <definedNames>
    <definedName name="_xlnm.Print_Area" localSheetId="0">'Yield Template'!$A$1:$U$26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I5" i="1" l="1"/>
  <c r="D24" i="1" l="1"/>
  <c r="P24" i="1"/>
  <c r="D5" i="1" l="1"/>
  <c r="Q21" i="1"/>
  <c r="E19" i="1"/>
  <c r="O14" i="1"/>
  <c r="M14" i="1"/>
  <c r="K14" i="1"/>
  <c r="I14" i="1"/>
  <c r="G14" i="1"/>
  <c r="E14" i="1"/>
  <c r="R3" i="1"/>
  <c r="A24" i="1" l="1"/>
  <c r="E17" i="1"/>
  <c r="E21" i="1" s="1"/>
  <c r="J24" i="1" s="1"/>
  <c r="G24" i="1" l="1"/>
  <c r="S5" i="1" s="1"/>
  <c r="N5" i="1" s="1"/>
  <c r="M24" i="1" l="1"/>
  <c r="S24" i="1" s="1"/>
</calcChain>
</file>

<file path=xl/sharedStrings.xml><?xml version="1.0" encoding="utf-8"?>
<sst xmlns="http://schemas.openxmlformats.org/spreadsheetml/2006/main" count="159" uniqueCount="128">
  <si>
    <t>Product:</t>
  </si>
  <si>
    <t>Machine:</t>
  </si>
  <si>
    <t>Starting Stroke Count:</t>
  </si>
  <si>
    <t>End Stroke Count:</t>
  </si>
  <si>
    <t>Total Strokes:</t>
  </si>
  <si>
    <t>Measurements</t>
  </si>
  <si>
    <t>Stud Bay 1</t>
  </si>
  <si>
    <t>Stud Bay 2</t>
  </si>
  <si>
    <t>Stud Bay 3</t>
  </si>
  <si>
    <t>Stud Bay4</t>
  </si>
  <si>
    <t>Stud Bay 5</t>
  </si>
  <si>
    <t>Stud Bay 6</t>
  </si>
  <si>
    <t>Stud Bay 7</t>
  </si>
  <si>
    <t>Average</t>
  </si>
  <si>
    <t>Average Foam Depth:</t>
  </si>
  <si>
    <t>Wall Length:</t>
  </si>
  <si>
    <t>Wall Height:</t>
  </si>
  <si>
    <t>Wall Sq Footage:</t>
  </si>
  <si>
    <t>Density</t>
  </si>
  <si>
    <t>.</t>
  </si>
  <si>
    <t>Weight in Grams</t>
  </si>
  <si>
    <t>Length in mm</t>
  </si>
  <si>
    <t>Height in mm</t>
  </si>
  <si>
    <t>Width in mm</t>
  </si>
  <si>
    <t>Calculated Board Feet:</t>
  </si>
  <si>
    <t>Strokes</t>
  </si>
  <si>
    <t>Volume/gal</t>
  </si>
  <si>
    <t>Total</t>
  </si>
  <si>
    <t>CBF</t>
  </si>
  <si>
    <t>Sqft/gal</t>
  </si>
  <si>
    <t>Gal per Set</t>
  </si>
  <si>
    <t>Yield</t>
  </si>
  <si>
    <t>SealTite OC</t>
  </si>
  <si>
    <t>SealTite HY</t>
  </si>
  <si>
    <t>Sealtite No Trim 21</t>
  </si>
  <si>
    <t>SealTite No Mix</t>
  </si>
  <si>
    <t>SealTite CC Reg</t>
  </si>
  <si>
    <t>SealTite CC Winter</t>
  </si>
  <si>
    <t>SealTite CC Artic</t>
  </si>
  <si>
    <t>SealTite OZ Reg</t>
  </si>
  <si>
    <t>SealTite OZ Winter</t>
  </si>
  <si>
    <t>SealTite OCX</t>
  </si>
  <si>
    <t>Cycles per Drum</t>
  </si>
  <si>
    <t>Installed Lbs</t>
  </si>
  <si>
    <t>Gallons Used</t>
  </si>
  <si>
    <t>Boss</t>
  </si>
  <si>
    <t>Manufacturer</t>
  </si>
  <si>
    <t>Drive System</t>
  </si>
  <si>
    <t>Proportioner</t>
  </si>
  <si>
    <t>Gal/Cycle</t>
  </si>
  <si>
    <t>Cycles/Gal</t>
  </si>
  <si>
    <t>Graco</t>
  </si>
  <si>
    <t>Air</t>
  </si>
  <si>
    <t>.028</t>
  </si>
  <si>
    <t>35.71</t>
  </si>
  <si>
    <t>.025</t>
  </si>
  <si>
    <t>40</t>
  </si>
  <si>
    <t>.0035</t>
  </si>
  <si>
    <t>285.71</t>
  </si>
  <si>
    <t>.0038</t>
  </si>
  <si>
    <t>263.15</t>
  </si>
  <si>
    <t>.0104</t>
  </si>
  <si>
    <t>96.15</t>
  </si>
  <si>
    <t>.0272</t>
  </si>
  <si>
    <t>36.76</t>
  </si>
  <si>
    <t>.0203</t>
  </si>
  <si>
    <t>49.26</t>
  </si>
  <si>
    <t>Hydraulic</t>
  </si>
  <si>
    <t>.063</t>
  </si>
  <si>
    <t>15.87</t>
  </si>
  <si>
    <t>.073</t>
  </si>
  <si>
    <t>13.69</t>
  </si>
  <si>
    <t>.042</t>
  </si>
  <si>
    <t>23.80</t>
  </si>
  <si>
    <t>PMC</t>
  </si>
  <si>
    <t>.018</t>
  </si>
  <si>
    <t>55.5</t>
  </si>
  <si>
    <t>.043</t>
  </si>
  <si>
    <t>23</t>
  </si>
  <si>
    <t>.021</t>
  </si>
  <si>
    <t>47</t>
  </si>
  <si>
    <t>.041</t>
  </si>
  <si>
    <t>24</t>
  </si>
  <si>
    <t>.062</t>
  </si>
  <si>
    <t>16</t>
  </si>
  <si>
    <t>.0091</t>
  </si>
  <si>
    <t>110</t>
  </si>
  <si>
    <t>.100</t>
  </si>
  <si>
    <t>10</t>
  </si>
  <si>
    <t>.05</t>
  </si>
  <si>
    <t>20</t>
  </si>
  <si>
    <t xml:space="preserve">Boss Air </t>
  </si>
  <si>
    <t>Graco A-20</t>
  </si>
  <si>
    <t>Graco A-25/ A-XP1</t>
  </si>
  <si>
    <t>Graco E-10</t>
  </si>
  <si>
    <t>Graco E-20</t>
  </si>
  <si>
    <t>Graco E-30</t>
  </si>
  <si>
    <t>Graco E-8</t>
  </si>
  <si>
    <t>Graco E-XP2</t>
  </si>
  <si>
    <t>Graco H-2000/ H-4000</t>
  </si>
  <si>
    <t>Graco H-20/35</t>
  </si>
  <si>
    <t>Graco H-25</t>
  </si>
  <si>
    <t>Graco H-40</t>
  </si>
  <si>
    <t>Graco H-50</t>
  </si>
  <si>
    <t>Graco H-XP2</t>
  </si>
  <si>
    <t>Graco H-XP3</t>
  </si>
  <si>
    <t>PMC PF-1600</t>
  </si>
  <si>
    <t>PMC PH-2</t>
  </si>
  <si>
    <t>PMC PHD-2</t>
  </si>
  <si>
    <t>PMC PHX-2</t>
  </si>
  <si>
    <t>PMC PH-25 120cc</t>
  </si>
  <si>
    <t>PMC PH-25 80cc</t>
  </si>
  <si>
    <t>PMC PH-40 120cc</t>
  </si>
  <si>
    <t>PMC PH-40 80cc</t>
  </si>
  <si>
    <t>PMC PH-55 120cc</t>
  </si>
  <si>
    <t>PMC PH-55 80cc</t>
  </si>
  <si>
    <t>Boss Hydraulic</t>
  </si>
  <si>
    <t>10.467</t>
  </si>
  <si>
    <t>10.233</t>
  </si>
  <si>
    <t>10.191</t>
  </si>
  <si>
    <t>9.213</t>
  </si>
  <si>
    <t>9.224</t>
  </si>
  <si>
    <t>9.633</t>
  </si>
  <si>
    <t>9.341</t>
  </si>
  <si>
    <t>9.701</t>
  </si>
  <si>
    <t>10.225</t>
  </si>
  <si>
    <t>10.267</t>
  </si>
  <si>
    <t>Spefic Gravity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</si>
</sst>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ourier New"/>
      <family val="3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3" fillId="3" borderId="0" xfId="1" applyFont="1" applyFill="1" applyBorder="1" applyAlignment="1">
      <alignment horizontal="right"/>
    </xf>
    <xf numFmtId="0" fontId="2" fillId="3" borderId="0" xfId="1" applyFill="1"/>
    <xf numFmtId="0" fontId="2" fillId="0" borderId="0" xfId="1"/>
    <xf numFmtId="0" fontId="2" fillId="3" borderId="0" xfId="1" applyFill="1" applyAlignment="1"/>
    <xf numFmtId="0" fontId="2" fillId="0" borderId="0" xfId="1" applyBorder="1"/>
    <xf numFmtId="0" fontId="2" fillId="3" borderId="6" xfId="1" applyFill="1" applyBorder="1" applyAlignment="1"/>
    <xf numFmtId="0" fontId="2" fillId="3" borderId="6" xfId="1" applyFill="1" applyBorder="1"/>
    <xf numFmtId="0" fontId="2" fillId="3" borderId="0" xfId="1" applyFill="1" applyAlignment="1">
      <alignment shrinkToFit="1"/>
    </xf>
    <xf numFmtId="0" fontId="3" fillId="3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5" fillId="0" borderId="0" xfId="1" applyFont="1"/>
    <xf numFmtId="0" fontId="5" fillId="0" borderId="0" xfId="1" applyFont="1" applyAlignment="1">
      <alignment shrinkToFit="1"/>
    </xf>
    <xf numFmtId="0" fontId="8" fillId="5" borderId="8" xfId="0" applyFont="1" applyFill="1" applyBorder="1" applyAlignment="1">
      <alignment horizontal="center"/>
    </xf>
    <xf numFmtId="49" fontId="8" fillId="5" borderId="8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8" xfId="0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5" borderId="8" xfId="0" applyFont="1" applyFill="1" applyBorder="1" applyAlignment="1">
      <alignment horizontal="center"/>
    </xf>
    <xf numFmtId="49" fontId="9" fillId="5" borderId="8" xfId="0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9" fillId="3" borderId="8" xfId="0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5" borderId="8" xfId="0" applyFont="1" applyFill="1" applyBorder="1" applyAlignment="1">
      <alignment horizontal="center"/>
    </xf>
    <xf numFmtId="49" fontId="10" fillId="5" borderId="8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49" fontId="10" fillId="5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 shrinkToFit="1"/>
    </xf>
    <xf numFmtId="0" fontId="2" fillId="0" borderId="0" xfId="1" applyNumberFormat="1" applyFont="1" applyFill="1" applyBorder="1" applyAlignment="1"/>
    <xf numFmtId="0" fontId="2" fillId="0" borderId="0" xfId="1" applyFont="1" applyBorder="1" applyAlignment="1">
      <alignment horizontal="center" shrinkToFit="1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0" fontId="2" fillId="0" borderId="0" xfId="1" applyBorder="1" applyAlignment="1"/>
    <xf numFmtId="0" fontId="7" fillId="0" borderId="8" xfId="0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shrinkToFit="1"/>
    </xf>
    <xf numFmtId="0" fontId="0" fillId="3" borderId="0" xfId="0" applyFill="1" applyBorder="1" applyAlignment="1"/>
    <xf numFmtId="0" fontId="2" fillId="3" borderId="3" xfId="1" applyFill="1" applyBorder="1"/>
    <xf numFmtId="0" fontId="2" fillId="3" borderId="7" xfId="1" applyFill="1" applyBorder="1"/>
    <xf numFmtId="0" fontId="3" fillId="2" borderId="1" xfId="1" applyFont="1" applyFill="1" applyBorder="1" applyAlignment="1">
      <alignment horizontal="right"/>
    </xf>
    <xf numFmtId="0" fontId="3" fillId="2" borderId="5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1" xfId="1" applyFill="1" applyBorder="1" applyAlignment="1"/>
    <xf numFmtId="0" fontId="0" fillId="0" borderId="2" xfId="0" applyBorder="1" applyAlignment="1"/>
    <xf numFmtId="0" fontId="2" fillId="3" borderId="2" xfId="1" applyFill="1" applyBorder="1" applyAlignment="1"/>
    <xf numFmtId="164" fontId="2" fillId="3" borderId="1" xfId="1" applyNumberFormat="1" applyFill="1" applyBorder="1" applyAlignment="1"/>
    <xf numFmtId="164" fontId="0" fillId="0" borderId="2" xfId="0" applyNumberFormat="1" applyBorder="1" applyAlignment="1"/>
    <xf numFmtId="0" fontId="3" fillId="2" borderId="0" xfId="1" applyFont="1" applyFill="1" applyAlignment="1">
      <alignment horizontal="center"/>
    </xf>
    <xf numFmtId="0" fontId="3" fillId="3" borderId="0" xfId="1" applyFont="1" applyFill="1" applyAlignment="1">
      <alignment horizontal="center"/>
    </xf>
    <xf numFmtId="165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3" borderId="0" xfId="1" applyNumberFormat="1" applyFont="1" applyFill="1" applyAlignment="1">
      <alignment horizontal="center"/>
    </xf>
    <xf numFmtId="0" fontId="3" fillId="2" borderId="4" xfId="1" applyFont="1" applyFill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2" fillId="2" borderId="0" xfId="1" applyFill="1" applyAlignment="1"/>
    <xf numFmtId="0" fontId="0" fillId="2" borderId="0" xfId="0" applyFill="1" applyAlignment="1"/>
    <xf numFmtId="0" fontId="3" fillId="2" borderId="0" xfId="1" applyFont="1" applyFill="1" applyAlignment="1">
      <alignment shrinkToFit="1"/>
    </xf>
    <xf numFmtId="0" fontId="1" fillId="2" borderId="0" xfId="0" applyFont="1" applyFill="1" applyAlignment="1">
      <alignment shrinkToFit="1"/>
    </xf>
    <xf numFmtId="0" fontId="6" fillId="2" borderId="0" xfId="1" applyFont="1" applyFill="1" applyAlignment="1"/>
    <xf numFmtId="0" fontId="7" fillId="2" borderId="0" xfId="0" applyFont="1" applyFill="1" applyAlignment="1"/>
    <xf numFmtId="0" fontId="6" fillId="2" borderId="9" xfId="1" applyFont="1" applyFill="1" applyBorder="1" applyAlignment="1"/>
    <xf numFmtId="0" fontId="2" fillId="3" borderId="0" xfId="1" applyFill="1" applyBorder="1" applyAlignment="1"/>
    <xf numFmtId="0" fontId="2" fillId="3" borderId="0" xfId="1" applyFill="1" applyAlignment="1"/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0" xfId="1" applyFill="1" applyBorder="1" applyAlignment="1">
      <alignment wrapText="1" shrinkToFit="1"/>
    </xf>
    <xf numFmtId="0" fontId="2" fillId="3" borderId="0" xfId="1" applyFill="1" applyAlignment="1">
      <alignment wrapText="1" shrinkToFit="1"/>
    </xf>
    <xf numFmtId="0" fontId="3" fillId="3" borderId="0" xfId="1" applyFont="1" applyFill="1" applyAlignment="1">
      <alignment horizontal="right" vertical="center"/>
    </xf>
    <xf numFmtId="0" fontId="3" fillId="3" borderId="7" xfId="1" applyFont="1" applyFill="1" applyBorder="1" applyAlignment="1">
      <alignment horizontal="right" vertical="center"/>
    </xf>
    <xf numFmtId="2" fontId="3" fillId="3" borderId="1" xfId="1" applyNumberFormat="1" applyFont="1" applyFill="1" applyBorder="1" applyAlignment="1">
      <alignment horizontal="center" vertical="center"/>
    </xf>
    <xf numFmtId="2" fontId="3" fillId="3" borderId="2" xfId="1" applyNumberFormat="1" applyFont="1" applyFill="1" applyBorder="1" applyAlignment="1">
      <alignment horizontal="center" vertical="center"/>
    </xf>
    <xf numFmtId="2" fontId="3" fillId="3" borderId="3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4" fillId="3" borderId="3" xfId="1" applyNumberFormat="1" applyFont="1" applyFill="1" applyBorder="1" applyAlignment="1">
      <alignment horizontal="center" vertical="center"/>
    </xf>
    <xf numFmtId="2" fontId="4" fillId="3" borderId="0" xfId="1" applyNumberFormat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2" fontId="3" fillId="3" borderId="6" xfId="1" applyNumberFormat="1" applyFont="1" applyFill="1" applyBorder="1" applyAlignment="1">
      <alignment horizontal="center"/>
    </xf>
    <xf numFmtId="2" fontId="3" fillId="3" borderId="3" xfId="1" applyNumberFormat="1" applyFont="1" applyFill="1" applyBorder="1" applyAlignment="1">
      <alignment horizontal="center"/>
    </xf>
    <xf numFmtId="0" fontId="3" fillId="4" borderId="1" xfId="1" applyFont="1" applyFill="1" applyBorder="1" applyAlignment="1"/>
    <xf numFmtId="0" fontId="0" fillId="0" borderId="5" xfId="0" applyBorder="1" applyAlignment="1"/>
    <xf numFmtId="0" fontId="0" fillId="3" borderId="1" xfId="0" applyFill="1" applyBorder="1" applyAlignment="1"/>
    <xf numFmtId="0" fontId="3" fillId="4" borderId="1" xfId="1" applyFont="1" applyFill="1" applyBorder="1" applyAlignment="1">
      <alignment shrinkToFit="1"/>
    </xf>
    <xf numFmtId="0" fontId="1" fillId="0" borderId="2" xfId="0" applyFont="1" applyBorder="1" applyAlignment="1">
      <alignment shrinkToFit="1"/>
    </xf>
    <xf numFmtId="0" fontId="2" fillId="3" borderId="4" xfId="1" applyFill="1" applyBorder="1" applyAlignment="1"/>
    <xf numFmtId="0" fontId="0" fillId="0" borderId="4" xfId="0" applyBorder="1" applyAlignment="1"/>
    <xf numFmtId="0" fontId="2" fillId="0" borderId="0" xfId="1" applyBorder="1" applyAlignment="1"/>
    <xf numFmtId="0" fontId="0" fillId="0" borderId="0" xfId="0" applyBorder="1" applyAlignment="1"/>
    <xf numFmtId="0" fontId="3" fillId="2" borderId="4" xfId="1" applyFont="1" applyFill="1" applyBorder="1" applyAlignment="1">
      <alignment horizontal="right" shrinkToFit="1"/>
    </xf>
    <xf numFmtId="0" fontId="3" fillId="3" borderId="5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right" shrinkToFit="1"/>
    </xf>
    <xf numFmtId="0" fontId="3" fillId="0" borderId="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shrinkToFit="1"/>
    </xf>
    <xf numFmtId="0" fontId="0" fillId="3" borderId="0" xfId="0" applyFill="1" applyBorder="1" applyAlignment="1">
      <alignment shrinkToFit="1"/>
    </xf>
    <xf numFmtId="0" fontId="3" fillId="3" borderId="1" xfId="1" applyFont="1" applyFill="1" applyBorder="1" applyAlignment="1">
      <alignment horizontal="center" shrinkToFit="1"/>
    </xf>
    <xf numFmtId="0" fontId="2" fillId="0" borderId="5" xfId="1" applyBorder="1" applyAlignment="1">
      <alignment horizontal="center" shrinkToFit="1"/>
    </xf>
    <xf numFmtId="0" fontId="0" fillId="0" borderId="5" xfId="0" applyBorder="1" applyAlignment="1">
      <alignment shrinkToFit="1"/>
    </xf>
    <xf numFmtId="0" fontId="0" fillId="0" borderId="2" xfId="0" applyBorder="1" applyAlignment="1">
      <alignment shrinkToFit="1"/>
    </xf>
    <xf numFmtId="0" fontId="2" fillId="4" borderId="1" xfId="1" applyFill="1" applyBorder="1" applyAlignment="1"/>
    <xf numFmtId="0" fontId="2" fillId="4" borderId="2" xfId="1" applyFill="1" applyBorder="1" applyAlignment="1"/>
    <xf numFmtId="0" fontId="0" fillId="4" borderId="2" xfId="0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7"/>
  <sheetViews>
    <sheetView tabSelected="1" showWhiteSpace="0" view="pageLayout" zoomScale="125" zoomScaleNormal="100" zoomScalePageLayoutView="125" workbookViewId="0">
      <selection activeCell="C1" sqref="C1:F1"/>
    </sheetView>
  </sheetViews>
  <sheetFormatPr defaultColWidth="9.140625" defaultRowHeight="14.25" x14ac:dyDescent="0.2"/>
  <cols>
    <col min="1" max="1" width="6.42578125" style="3" customWidth="1"/>
    <col min="2" max="2" width="4" style="3" customWidth="1"/>
    <col min="3" max="3" width="6.42578125" style="3" customWidth="1"/>
    <col min="4" max="4" width="5.7109375" style="3" customWidth="1"/>
    <col min="5" max="5" width="5.140625" style="3" customWidth="1"/>
    <col min="6" max="7" width="6.42578125" style="3" customWidth="1"/>
    <col min="8" max="8" width="4.85546875" style="3" customWidth="1"/>
    <col min="9" max="9" width="6.42578125" style="3" customWidth="1"/>
    <col min="10" max="10" width="5.42578125" style="3" customWidth="1"/>
    <col min="11" max="11" width="7" style="3" customWidth="1"/>
    <col min="12" max="12" width="5.5703125" style="3" customWidth="1"/>
    <col min="13" max="13" width="6.42578125" style="3" customWidth="1"/>
    <col min="14" max="14" width="6" style="3" customWidth="1"/>
    <col min="15" max="15" width="6.42578125" style="3" customWidth="1"/>
    <col min="16" max="16" width="5.85546875" style="3" customWidth="1"/>
    <col min="17" max="17" width="6.42578125" style="3" customWidth="1"/>
    <col min="18" max="18" width="6" style="3" customWidth="1"/>
    <col min="19" max="19" width="6.42578125" style="3" customWidth="1"/>
    <col min="20" max="20" width="4.28515625" style="3" customWidth="1"/>
    <col min="21" max="24" width="6.42578125" style="3" customWidth="1"/>
    <col min="25" max="25" width="17.5703125" style="3" customWidth="1"/>
    <col min="26" max="40" width="6.42578125" style="3" customWidth="1"/>
    <col min="41" max="52" width="9.140625" style="3"/>
    <col min="53" max="53" width="10.28515625" style="3" customWidth="1"/>
    <col min="54" max="16384" width="9.140625" style="3"/>
  </cols>
  <sheetData>
    <row r="1" spans="1:55" ht="17.25" x14ac:dyDescent="0.3">
      <c r="A1" s="107" t="s">
        <v>0</v>
      </c>
      <c r="B1" s="54"/>
      <c r="C1" s="112" t="s">
        <v>32</v>
      </c>
      <c r="D1" s="113"/>
      <c r="E1" s="114"/>
      <c r="F1" s="115"/>
      <c r="G1" s="48"/>
      <c r="H1" s="107" t="s">
        <v>1</v>
      </c>
      <c r="I1" s="58"/>
      <c r="J1" s="68" t="s">
        <v>96</v>
      </c>
      <c r="K1" s="102"/>
      <c r="L1" s="102"/>
      <c r="M1" s="108"/>
      <c r="N1" s="109"/>
      <c r="O1" s="1"/>
      <c r="P1" s="110"/>
      <c r="Q1" s="110"/>
      <c r="R1" s="111"/>
      <c r="S1" s="111"/>
      <c r="T1" s="2"/>
      <c r="U1" s="2"/>
      <c r="Y1" s="46"/>
      <c r="Z1" s="47"/>
      <c r="AW1" s="103"/>
      <c r="AX1" s="104"/>
      <c r="AY1" s="42"/>
      <c r="AZ1" s="5"/>
      <c r="BA1" s="5"/>
      <c r="BB1" s="5"/>
      <c r="BC1" s="5"/>
    </row>
    <row r="2" spans="1:55" ht="17.2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46"/>
      <c r="Z2" s="47"/>
      <c r="AW2" s="43"/>
      <c r="AX2" s="44"/>
      <c r="AY2" s="42"/>
      <c r="AZ2" s="42"/>
      <c r="BA2" s="45"/>
      <c r="BB2" s="5"/>
      <c r="BC2" s="5"/>
    </row>
    <row r="3" spans="1:55" ht="17.25" x14ac:dyDescent="0.3">
      <c r="A3" s="105" t="s">
        <v>2</v>
      </c>
      <c r="B3" s="105"/>
      <c r="C3" s="105"/>
      <c r="D3" s="55"/>
      <c r="E3" s="106"/>
      <c r="F3" s="56"/>
      <c r="G3" s="6"/>
      <c r="H3" s="105" t="s">
        <v>3</v>
      </c>
      <c r="I3" s="105"/>
      <c r="J3" s="105"/>
      <c r="K3" s="55"/>
      <c r="L3" s="106"/>
      <c r="M3" s="56"/>
      <c r="N3" s="7"/>
      <c r="O3" s="105" t="s">
        <v>4</v>
      </c>
      <c r="P3" s="105"/>
      <c r="Q3" s="105"/>
      <c r="R3" s="55">
        <f>K3-D3</f>
        <v>0</v>
      </c>
      <c r="S3" s="106"/>
      <c r="T3" s="56"/>
      <c r="U3" s="2"/>
      <c r="Y3" s="46"/>
      <c r="Z3" s="47"/>
      <c r="AW3" s="44"/>
      <c r="AX3" s="44"/>
      <c r="AY3" s="42"/>
      <c r="AZ3" s="42"/>
      <c r="BA3" s="45"/>
      <c r="BB3" s="5"/>
      <c r="BC3" s="5"/>
    </row>
    <row r="4" spans="1:55" ht="17.25" x14ac:dyDescent="0.3">
      <c r="A4" s="2"/>
      <c r="B4" s="2"/>
      <c r="C4" s="2"/>
      <c r="D4" s="2"/>
      <c r="E4" s="2"/>
      <c r="F4" s="2"/>
      <c r="G4" s="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46"/>
      <c r="Z4" s="47"/>
      <c r="AW4" s="44"/>
      <c r="AX4" s="44"/>
      <c r="AY4" s="42"/>
      <c r="AZ4" s="42"/>
      <c r="BA4" s="5"/>
      <c r="BB4" s="5"/>
      <c r="BC4" s="5"/>
    </row>
    <row r="5" spans="1:55" ht="17.25" x14ac:dyDescent="0.3">
      <c r="A5" s="96" t="s">
        <v>42</v>
      </c>
      <c r="B5" s="97"/>
      <c r="C5" s="97"/>
      <c r="D5" s="60">
        <f>P24/D24</f>
        <v>3738.9705882352946</v>
      </c>
      <c r="E5" s="58"/>
      <c r="F5" s="50"/>
      <c r="G5" s="99" t="s">
        <v>127</v>
      </c>
      <c r="H5" s="100"/>
      <c r="I5" s="98" t="str">
        <f>VLOOKUP(C1,Sheet1!C43:D52,2)</f>
        <v>9.341</v>
      </c>
      <c r="J5" s="58"/>
      <c r="K5" s="51"/>
      <c r="L5" s="116" t="s">
        <v>43</v>
      </c>
      <c r="M5" s="117"/>
      <c r="N5" s="57">
        <f>S5*I5</f>
        <v>0</v>
      </c>
      <c r="O5" s="59"/>
      <c r="P5" s="49"/>
      <c r="Q5" s="116" t="s">
        <v>44</v>
      </c>
      <c r="R5" s="118"/>
      <c r="S5" s="101">
        <f>G24</f>
        <v>0</v>
      </c>
      <c r="T5" s="102"/>
      <c r="U5" s="2"/>
      <c r="Y5" s="46"/>
      <c r="Z5" s="47"/>
      <c r="AW5" s="44"/>
      <c r="AX5" s="44"/>
      <c r="AY5" s="5"/>
      <c r="AZ5" s="42"/>
      <c r="BA5" s="45"/>
      <c r="BB5" s="5"/>
      <c r="BC5" s="5"/>
    </row>
    <row r="6" spans="1:55" ht="17.2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Y6" s="46"/>
      <c r="Z6" s="47"/>
      <c r="AW6" s="44"/>
      <c r="AX6" s="44"/>
      <c r="AY6" s="5"/>
      <c r="AZ6" s="42"/>
      <c r="BA6" s="45"/>
      <c r="BB6" s="5"/>
      <c r="BC6" s="5"/>
    </row>
    <row r="7" spans="1:55" ht="20.25" customHeight="1" x14ac:dyDescent="0.3">
      <c r="A7" s="92" t="s">
        <v>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2"/>
      <c r="Y7" s="46"/>
      <c r="Z7" s="47"/>
      <c r="AW7" s="5"/>
      <c r="AX7" s="5"/>
      <c r="AY7" s="5"/>
      <c r="AZ7" s="42"/>
      <c r="BA7" s="45"/>
      <c r="BB7" s="5"/>
      <c r="BC7" s="5"/>
    </row>
    <row r="8" spans="1:55" ht="17.25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Y8" s="46"/>
      <c r="Z8" s="47"/>
      <c r="AW8" s="5"/>
      <c r="AX8" s="5"/>
      <c r="AY8" s="5"/>
      <c r="AZ8" s="42"/>
      <c r="BA8" s="45"/>
      <c r="BB8" s="5"/>
      <c r="BC8" s="5"/>
    </row>
    <row r="9" spans="1:55" ht="17.25" x14ac:dyDescent="0.3">
      <c r="A9" s="9"/>
      <c r="B9" s="9"/>
      <c r="C9" s="93" t="s">
        <v>6</v>
      </c>
      <c r="D9" s="93"/>
      <c r="E9" s="93" t="s">
        <v>7</v>
      </c>
      <c r="F9" s="93"/>
      <c r="G9" s="93" t="s">
        <v>8</v>
      </c>
      <c r="H9" s="93"/>
      <c r="I9" s="93" t="s">
        <v>9</v>
      </c>
      <c r="J9" s="93"/>
      <c r="K9" s="93" t="s">
        <v>10</v>
      </c>
      <c r="L9" s="93"/>
      <c r="M9" s="93" t="s">
        <v>11</v>
      </c>
      <c r="N9" s="93"/>
      <c r="O9" s="93" t="s">
        <v>12</v>
      </c>
      <c r="P9" s="93"/>
      <c r="Q9" s="94"/>
      <c r="R9" s="95"/>
      <c r="S9" s="2"/>
      <c r="T9" s="2"/>
      <c r="U9" s="2"/>
      <c r="Y9" s="46"/>
      <c r="Z9" s="47"/>
      <c r="AW9" s="5"/>
      <c r="AX9" s="5"/>
      <c r="AY9" s="5"/>
      <c r="AZ9" s="42"/>
      <c r="BA9" s="45"/>
      <c r="BB9" s="5"/>
      <c r="BC9" s="5"/>
    </row>
    <row r="10" spans="1:55" ht="30" customHeight="1" x14ac:dyDescent="0.3">
      <c r="A10" s="9"/>
      <c r="B10" s="10"/>
      <c r="C10" s="88"/>
      <c r="D10" s="89"/>
      <c r="E10" s="88"/>
      <c r="F10" s="89"/>
      <c r="G10" s="88"/>
      <c r="H10" s="89"/>
      <c r="I10" s="88"/>
      <c r="J10" s="89"/>
      <c r="K10" s="88"/>
      <c r="L10" s="89"/>
      <c r="M10" s="88"/>
      <c r="N10" s="89"/>
      <c r="O10" s="88"/>
      <c r="P10" s="89"/>
      <c r="Q10" s="90"/>
      <c r="R10" s="91"/>
      <c r="S10" s="4"/>
      <c r="T10" s="2"/>
      <c r="U10" s="2"/>
      <c r="Y10" s="46"/>
      <c r="Z10" s="47"/>
      <c r="AW10" s="5"/>
      <c r="AX10" s="5"/>
      <c r="AY10" s="5"/>
      <c r="AZ10" s="42"/>
      <c r="BA10" s="45"/>
      <c r="BB10" s="5"/>
      <c r="BC10" s="5"/>
    </row>
    <row r="11" spans="1:55" ht="30" customHeight="1" x14ac:dyDescent="0.3">
      <c r="A11" s="9"/>
      <c r="B11" s="10"/>
      <c r="C11" s="88"/>
      <c r="D11" s="89"/>
      <c r="E11" s="88"/>
      <c r="F11" s="89"/>
      <c r="G11" s="88"/>
      <c r="H11" s="89"/>
      <c r="I11" s="88"/>
      <c r="J11" s="89"/>
      <c r="K11" s="88"/>
      <c r="L11" s="89"/>
      <c r="M11" s="88"/>
      <c r="N11" s="89"/>
      <c r="O11" s="88"/>
      <c r="P11" s="89"/>
      <c r="Q11" s="90"/>
      <c r="R11" s="91"/>
      <c r="S11" s="2"/>
      <c r="T11" s="2"/>
      <c r="U11" s="2"/>
      <c r="Y11" s="46"/>
      <c r="Z11" s="47"/>
      <c r="AW11" s="5"/>
      <c r="AX11" s="5"/>
      <c r="AY11" s="5"/>
      <c r="AZ11" s="42"/>
      <c r="BA11" s="45"/>
      <c r="BB11" s="5"/>
      <c r="BC11" s="5"/>
    </row>
    <row r="12" spans="1:55" ht="30" customHeight="1" x14ac:dyDescent="0.3">
      <c r="A12" s="9"/>
      <c r="B12" s="10"/>
      <c r="C12" s="88"/>
      <c r="D12" s="89"/>
      <c r="E12" s="88"/>
      <c r="F12" s="89"/>
      <c r="G12" s="88"/>
      <c r="H12" s="89"/>
      <c r="I12" s="88"/>
      <c r="J12" s="89"/>
      <c r="K12" s="88"/>
      <c r="L12" s="89"/>
      <c r="M12" s="88"/>
      <c r="N12" s="89"/>
      <c r="O12" s="88"/>
      <c r="P12" s="89"/>
      <c r="Q12" s="90"/>
      <c r="R12" s="91"/>
      <c r="S12" s="2"/>
      <c r="T12" s="2"/>
      <c r="U12" s="2"/>
      <c r="Y12" s="46"/>
      <c r="Z12" s="47"/>
      <c r="AW12" s="5"/>
      <c r="AX12" s="5"/>
      <c r="AY12" s="5"/>
      <c r="AZ12" s="42"/>
      <c r="BA12" s="45"/>
      <c r="BB12" s="5"/>
      <c r="BC12" s="5"/>
    </row>
    <row r="13" spans="1:55" ht="30" customHeight="1" x14ac:dyDescent="0.3">
      <c r="A13" s="9"/>
      <c r="B13" s="10"/>
      <c r="C13" s="88"/>
      <c r="D13" s="89"/>
      <c r="E13" s="88"/>
      <c r="F13" s="89"/>
      <c r="G13" s="88"/>
      <c r="H13" s="89"/>
      <c r="I13" s="88"/>
      <c r="J13" s="89"/>
      <c r="K13" s="88"/>
      <c r="L13" s="89"/>
      <c r="M13" s="88"/>
      <c r="N13" s="89"/>
      <c r="O13" s="88"/>
      <c r="P13" s="89"/>
      <c r="Q13" s="90"/>
      <c r="R13" s="91"/>
      <c r="S13" s="80"/>
      <c r="T13" s="81"/>
      <c r="U13" s="2"/>
      <c r="Y13" s="46"/>
      <c r="Z13" s="47"/>
      <c r="AW13" s="5"/>
      <c r="AX13" s="5"/>
      <c r="AY13" s="5"/>
      <c r="AZ13" s="42"/>
      <c r="BA13" s="45"/>
      <c r="BB13" s="5"/>
      <c r="BC13" s="5"/>
    </row>
    <row r="14" spans="1:55" ht="30" customHeight="1" x14ac:dyDescent="0.3">
      <c r="A14" s="82" t="s">
        <v>13</v>
      </c>
      <c r="B14" s="83"/>
      <c r="C14" s="84" t="str">
        <f>IFERROR(AVERAGE(C10:D13),"")</f>
        <v/>
      </c>
      <c r="D14" s="85"/>
      <c r="E14" s="84" t="str">
        <f>IFERROR(AVERAGE(E10:F13),"")</f>
        <v/>
      </c>
      <c r="F14" s="85"/>
      <c r="G14" s="84" t="str">
        <f t="shared" ref="G14" si="0">IFERROR(AVERAGE(G10:H13),"")</f>
        <v/>
      </c>
      <c r="H14" s="85"/>
      <c r="I14" s="84" t="str">
        <f t="shared" ref="I14" si="1">IFERROR(AVERAGE(I10:J13),"")</f>
        <v/>
      </c>
      <c r="J14" s="85"/>
      <c r="K14" s="84" t="str">
        <f t="shared" ref="K14" si="2">IFERROR(AVERAGE(K10:L13),"")</f>
        <v/>
      </c>
      <c r="L14" s="85"/>
      <c r="M14" s="84" t="str">
        <f t="shared" ref="M14" si="3">IFERROR(AVERAGE(M10:N13),"")</f>
        <v/>
      </c>
      <c r="N14" s="85"/>
      <c r="O14" s="84" t="str">
        <f t="shared" ref="O14" si="4">IFERROR(AVERAGE(O10:P13),"")</f>
        <v/>
      </c>
      <c r="P14" s="85"/>
      <c r="Q14" s="86"/>
      <c r="R14" s="87"/>
      <c r="S14" s="76"/>
      <c r="T14" s="77"/>
      <c r="U14" s="2"/>
      <c r="Y14" s="46"/>
      <c r="Z14" s="47"/>
      <c r="AW14" s="5"/>
      <c r="AX14" s="5"/>
      <c r="AY14" s="5"/>
      <c r="AZ14" s="42"/>
      <c r="BA14" s="45"/>
      <c r="BB14" s="5"/>
      <c r="BC14" s="5"/>
    </row>
    <row r="15" spans="1:55" ht="17.25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Y15" s="46"/>
      <c r="Z15" s="47"/>
      <c r="AW15" s="5"/>
      <c r="AX15" s="5"/>
      <c r="AY15" s="5"/>
      <c r="AZ15" s="42"/>
      <c r="BA15" s="45"/>
      <c r="BB15" s="5"/>
      <c r="BC15" s="5"/>
    </row>
    <row r="16" spans="1:55" ht="17.25" x14ac:dyDescent="0.3">
      <c r="A16" s="2"/>
      <c r="B16" s="2"/>
      <c r="C16" s="2"/>
      <c r="D16" s="2"/>
      <c r="E16" s="2"/>
      <c r="F16" s="2"/>
      <c r="G16" s="2"/>
      <c r="H16" s="2"/>
      <c r="I16" s="2"/>
      <c r="J16" s="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Y16" s="46"/>
      <c r="Z16" s="47"/>
      <c r="AW16" s="5"/>
      <c r="AX16" s="5"/>
      <c r="AY16" s="5"/>
      <c r="AZ16" s="42"/>
      <c r="BA16" s="45"/>
      <c r="BB16" s="5"/>
      <c r="BC16" s="5"/>
    </row>
    <row r="17" spans="1:55" ht="16.5" customHeight="1" x14ac:dyDescent="0.3">
      <c r="A17" s="67" t="s">
        <v>14</v>
      </c>
      <c r="B17" s="67"/>
      <c r="C17" s="67"/>
      <c r="D17" s="67"/>
      <c r="E17" s="78" t="e">
        <f>AVERAGEIF(C14:P14,"&lt;&gt;0")</f>
        <v>#DIV/0!</v>
      </c>
      <c r="F17" s="79"/>
      <c r="G17" s="9"/>
      <c r="H17" s="52" t="s">
        <v>15</v>
      </c>
      <c r="I17" s="53"/>
      <c r="J17" s="54"/>
      <c r="K17" s="55"/>
      <c r="L17" s="56"/>
      <c r="M17" s="9"/>
      <c r="N17" s="52" t="s">
        <v>16</v>
      </c>
      <c r="O17" s="53"/>
      <c r="P17" s="54"/>
      <c r="Q17" s="55"/>
      <c r="R17" s="56"/>
      <c r="S17" s="2"/>
      <c r="T17" s="2"/>
      <c r="U17" s="2"/>
      <c r="Y17" s="46"/>
      <c r="Z17" s="47"/>
      <c r="AW17" s="5"/>
      <c r="AX17" s="5"/>
      <c r="AY17" s="5"/>
      <c r="AZ17" s="42"/>
      <c r="BA17" s="45"/>
      <c r="BB17" s="5"/>
      <c r="BC17" s="5"/>
    </row>
    <row r="18" spans="1:55" ht="17.25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Y18" s="46"/>
      <c r="Z18" s="47"/>
      <c r="AW18" s="5"/>
      <c r="AX18" s="5"/>
      <c r="AY18" s="5"/>
      <c r="AZ18" s="5"/>
      <c r="BA18" s="5"/>
      <c r="BB18" s="5"/>
      <c r="BC18" s="5"/>
    </row>
    <row r="19" spans="1:55" ht="17.25" x14ac:dyDescent="0.3">
      <c r="A19" s="67" t="s">
        <v>17</v>
      </c>
      <c r="B19" s="67"/>
      <c r="C19" s="67"/>
      <c r="D19" s="67"/>
      <c r="E19" s="68">
        <f>PRODUCT(K17,Q17)</f>
        <v>0</v>
      </c>
      <c r="F19" s="68"/>
      <c r="G19" s="2"/>
      <c r="H19" s="69" t="s">
        <v>18</v>
      </c>
      <c r="I19" s="70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Y19" s="46"/>
      <c r="Z19" s="47"/>
      <c r="AW19" s="5"/>
      <c r="AX19" s="5"/>
      <c r="AY19" s="5"/>
      <c r="AZ19" s="5"/>
      <c r="BA19" s="5"/>
      <c r="BB19" s="5"/>
      <c r="BC19" s="5"/>
    </row>
    <row r="20" spans="1:55" ht="17.25" x14ac:dyDescent="0.3">
      <c r="A20" s="4"/>
      <c r="B20" s="4"/>
      <c r="C20" s="4"/>
      <c r="D20" s="4"/>
      <c r="E20" s="9" t="s">
        <v>19</v>
      </c>
      <c r="F20" s="9"/>
      <c r="G20" s="2"/>
      <c r="H20" s="71" t="s">
        <v>20</v>
      </c>
      <c r="I20" s="72"/>
      <c r="J20" s="73" t="s">
        <v>21</v>
      </c>
      <c r="K20" s="74"/>
      <c r="L20" s="75" t="s">
        <v>22</v>
      </c>
      <c r="M20" s="75"/>
      <c r="N20" s="75" t="s">
        <v>23</v>
      </c>
      <c r="O20" s="75"/>
      <c r="P20" s="2"/>
      <c r="Q20" s="69" t="s">
        <v>18</v>
      </c>
      <c r="R20" s="70"/>
      <c r="S20" s="2"/>
      <c r="T20" s="2"/>
      <c r="U20" s="2"/>
      <c r="Y20" s="46"/>
      <c r="Z20" s="47"/>
      <c r="AW20" s="5"/>
      <c r="AX20" s="5"/>
      <c r="AY20" s="5"/>
      <c r="AZ20" s="5"/>
      <c r="BA20" s="5"/>
      <c r="BB20" s="5"/>
      <c r="BC20" s="5"/>
    </row>
    <row r="21" spans="1:55" ht="17.25" x14ac:dyDescent="0.3">
      <c r="A21" s="52" t="s">
        <v>24</v>
      </c>
      <c r="B21" s="53"/>
      <c r="C21" s="53"/>
      <c r="D21" s="54"/>
      <c r="E21" s="55" t="e">
        <f>PRODUCT(E17,E19)</f>
        <v>#DIV/0!</v>
      </c>
      <c r="F21" s="56"/>
      <c r="G21" s="2"/>
      <c r="H21" s="57"/>
      <c r="I21" s="58"/>
      <c r="J21" s="57"/>
      <c r="K21" s="58"/>
      <c r="L21" s="57"/>
      <c r="M21" s="59"/>
      <c r="N21" s="57"/>
      <c r="O21" s="59"/>
      <c r="P21" s="2"/>
      <c r="Q21" s="60" t="e">
        <f>(H21*1000000/J21/L21/N21)/16</f>
        <v>#DIV/0!</v>
      </c>
      <c r="R21" s="61"/>
      <c r="S21" s="2"/>
      <c r="T21" s="2"/>
      <c r="U21" s="2"/>
      <c r="Y21" s="46"/>
      <c r="Z21" s="47"/>
      <c r="AW21" s="5"/>
      <c r="AX21" s="5"/>
      <c r="AY21" s="5"/>
      <c r="AZ21" s="5"/>
      <c r="BA21" s="5"/>
      <c r="BB21" s="5"/>
      <c r="BC21" s="5"/>
    </row>
    <row r="22" spans="1:55" ht="17.2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Y22" s="46"/>
      <c r="Z22" s="47"/>
      <c r="AW22" s="5"/>
      <c r="AX22" s="5"/>
      <c r="AY22" s="5"/>
      <c r="AZ22" s="5"/>
      <c r="BA22" s="5"/>
      <c r="BB22" s="5"/>
      <c r="BC22" s="5"/>
    </row>
    <row r="23" spans="1:55" ht="17.25" x14ac:dyDescent="0.3">
      <c r="A23" s="62" t="s">
        <v>25</v>
      </c>
      <c r="B23" s="62"/>
      <c r="C23" s="11"/>
      <c r="D23" s="62" t="s">
        <v>26</v>
      </c>
      <c r="E23" s="62"/>
      <c r="F23" s="11"/>
      <c r="G23" s="62" t="s">
        <v>27</v>
      </c>
      <c r="H23" s="62"/>
      <c r="I23" s="11"/>
      <c r="J23" s="62" t="s">
        <v>28</v>
      </c>
      <c r="K23" s="62"/>
      <c r="L23" s="9"/>
      <c r="M23" s="62" t="s">
        <v>29</v>
      </c>
      <c r="N23" s="62"/>
      <c r="O23" s="11"/>
      <c r="P23" s="62" t="s">
        <v>30</v>
      </c>
      <c r="Q23" s="62"/>
      <c r="R23" s="9"/>
      <c r="S23" s="62" t="s">
        <v>31</v>
      </c>
      <c r="T23" s="62"/>
      <c r="U23" s="2"/>
      <c r="Y23" s="46"/>
      <c r="Z23" s="47"/>
      <c r="AW23" s="5"/>
      <c r="AX23" s="5"/>
      <c r="AY23" s="5"/>
      <c r="AZ23" s="5"/>
      <c r="BA23" s="5"/>
      <c r="BB23" s="5"/>
      <c r="BC23" s="5"/>
    </row>
    <row r="24" spans="1:55" ht="17.25" x14ac:dyDescent="0.3">
      <c r="A24" s="63">
        <f>R3</f>
        <v>0</v>
      </c>
      <c r="B24" s="63"/>
      <c r="C24" s="11"/>
      <c r="D24" s="64" t="str">
        <f>VLOOKUP(J1,Sheet1!C2:D27,2)</f>
        <v>.0272</v>
      </c>
      <c r="E24" s="64"/>
      <c r="F24" s="11"/>
      <c r="G24" s="64">
        <f>A24*D24</f>
        <v>0</v>
      </c>
      <c r="H24" s="64"/>
      <c r="I24" s="11"/>
      <c r="J24" s="63" t="e">
        <f>E21</f>
        <v>#DIV/0!</v>
      </c>
      <c r="K24" s="63"/>
      <c r="L24" s="9"/>
      <c r="M24" s="65" t="e">
        <f>J24/G24</f>
        <v>#DIV/0!</v>
      </c>
      <c r="N24" s="65"/>
      <c r="O24" s="11"/>
      <c r="P24" s="63">
        <f>VLOOKUP(C1,Sheet1!C30:D39,2)*2</f>
        <v>101.7</v>
      </c>
      <c r="Q24" s="63"/>
      <c r="R24" s="9"/>
      <c r="S24" s="66" t="e">
        <f>M24*P24</f>
        <v>#DIV/0!</v>
      </c>
      <c r="T24" s="66"/>
      <c r="U24" s="2"/>
      <c r="Y24" s="46"/>
      <c r="Z24" s="47"/>
      <c r="AW24" s="5"/>
      <c r="AX24" s="5"/>
      <c r="AY24" s="5"/>
      <c r="AZ24" s="5"/>
      <c r="BA24" s="5"/>
      <c r="BB24" s="5"/>
      <c r="BC24" s="5"/>
    </row>
    <row r="25" spans="1:55" ht="17.2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Y25" s="46"/>
      <c r="Z25" s="47"/>
      <c r="AW25" s="5"/>
      <c r="AX25" s="5"/>
      <c r="AY25" s="5"/>
      <c r="AZ25" s="5"/>
      <c r="BA25" s="5"/>
      <c r="BB25" s="5"/>
      <c r="BC25" s="5"/>
    </row>
    <row r="26" spans="1:55" ht="17.25" x14ac:dyDescent="0.3">
      <c r="A26" s="2"/>
      <c r="B26" s="2"/>
      <c r="C26" s="2"/>
      <c r="D26" s="2"/>
      <c r="E26" s="2"/>
      <c r="F26" s="2"/>
      <c r="G26" s="2"/>
      <c r="H26" s="2"/>
      <c r="I26" s="2"/>
      <c r="J26" s="12"/>
      <c r="K26" s="2"/>
      <c r="L26" s="2"/>
      <c r="M26" s="2"/>
      <c r="N26" s="13"/>
      <c r="O26" s="2"/>
      <c r="P26" s="2"/>
      <c r="Q26" s="2"/>
      <c r="R26" s="2"/>
      <c r="S26" s="2"/>
      <c r="T26" s="2"/>
      <c r="U26" s="2"/>
      <c r="Y26" s="46"/>
      <c r="Z26" s="47"/>
    </row>
    <row r="27" spans="1:5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</sheetData>
  <mergeCells count="108">
    <mergeCell ref="N5:O5"/>
    <mergeCell ref="L5:M5"/>
    <mergeCell ref="A5:C5"/>
    <mergeCell ref="D5:E5"/>
    <mergeCell ref="I5:J5"/>
    <mergeCell ref="G5:H5"/>
    <mergeCell ref="S5:T5"/>
    <mergeCell ref="AW1:AX1"/>
    <mergeCell ref="A3:C3"/>
    <mergeCell ref="D3:F3"/>
    <mergeCell ref="H3:J3"/>
    <mergeCell ref="K3:M3"/>
    <mergeCell ref="A1:B1"/>
    <mergeCell ref="H1:I1"/>
    <mergeCell ref="M1:N1"/>
    <mergeCell ref="O3:Q3"/>
    <mergeCell ref="R3:T3"/>
    <mergeCell ref="P1:S1"/>
    <mergeCell ref="J1:L1"/>
    <mergeCell ref="C1:F1"/>
    <mergeCell ref="Q5:R5"/>
    <mergeCell ref="A7:T7"/>
    <mergeCell ref="C9:D9"/>
    <mergeCell ref="E9:F9"/>
    <mergeCell ref="G9:H9"/>
    <mergeCell ref="I9:J9"/>
    <mergeCell ref="K9:L9"/>
    <mergeCell ref="M9:N9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O12:P12"/>
    <mergeCell ref="Q12:R12"/>
    <mergeCell ref="C13:D13"/>
    <mergeCell ref="E13:F13"/>
    <mergeCell ref="G13:H13"/>
    <mergeCell ref="I13:J13"/>
    <mergeCell ref="K13:L13"/>
    <mergeCell ref="M13:N13"/>
    <mergeCell ref="O13:P13"/>
    <mergeCell ref="Q13:R13"/>
    <mergeCell ref="C12:D12"/>
    <mergeCell ref="E12:F12"/>
    <mergeCell ref="G12:H12"/>
    <mergeCell ref="I12:J12"/>
    <mergeCell ref="K12:L12"/>
    <mergeCell ref="M12:N12"/>
    <mergeCell ref="S13:T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A19:D19"/>
    <mergeCell ref="E19:F19"/>
    <mergeCell ref="H19:I19"/>
    <mergeCell ref="H20:I20"/>
    <mergeCell ref="J20:K20"/>
    <mergeCell ref="L20:M20"/>
    <mergeCell ref="S14:T14"/>
    <mergeCell ref="A17:D17"/>
    <mergeCell ref="E17:F17"/>
    <mergeCell ref="H17:J17"/>
    <mergeCell ref="K17:L17"/>
    <mergeCell ref="N17:P17"/>
    <mergeCell ref="Q17:R17"/>
    <mergeCell ref="N20:O20"/>
    <mergeCell ref="Q20:R20"/>
    <mergeCell ref="A21:D21"/>
    <mergeCell ref="E21:F21"/>
    <mergeCell ref="H21:I21"/>
    <mergeCell ref="J21:K21"/>
    <mergeCell ref="L21:M21"/>
    <mergeCell ref="N21:O21"/>
    <mergeCell ref="Q21:R21"/>
    <mergeCell ref="S23:T23"/>
    <mergeCell ref="A24:B24"/>
    <mergeCell ref="D24:E24"/>
    <mergeCell ref="G24:H24"/>
    <mergeCell ref="J24:K24"/>
    <mergeCell ref="M24:N24"/>
    <mergeCell ref="P24:Q24"/>
    <mergeCell ref="S24:T24"/>
    <mergeCell ref="A23:B23"/>
    <mergeCell ref="D23:E23"/>
    <mergeCell ref="G23:H23"/>
    <mergeCell ref="J23:K23"/>
    <mergeCell ref="M23:N23"/>
    <mergeCell ref="P23:Q23"/>
  </mergeCells>
  <dataValidations count="1">
    <dataValidation type="whole" operator="equal" allowBlank="1" showInputMessage="1" showErrorMessage="1" sqref="A24:B24">
      <formula1>R3</formula1>
    </dataValidation>
  </dataValidations>
  <pageMargins left="0.25" right="0.25" top="0.75" bottom="0.75" header="0.3" footer="0.3"/>
  <pageSetup orientation="landscape" r:id="rId1"/>
  <headerFooter>
    <oddHeader>&amp;C&amp;"Arial,Bold"&amp;20Yield Calculation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Sheet1!$C$30:$C$39</xm:f>
          </x14:formula1>
          <xm:sqref>C1:D1</xm:sqref>
        </x14:dataValidation>
        <x14:dataValidation type="list" allowBlank="1" showInputMessage="1" showErrorMessage="1">
          <x14:formula1>
            <xm:f>Sheet1!$C$2:$C$27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6" zoomScaleNormal="100" workbookViewId="0">
      <selection activeCell="G49" sqref="G49"/>
    </sheetView>
  </sheetViews>
  <sheetFormatPr defaultRowHeight="15" x14ac:dyDescent="0.25"/>
  <cols>
    <col min="1" max="1" width="15" style="20" customWidth="1"/>
    <col min="2" max="2" width="13.42578125" style="20" customWidth="1"/>
    <col min="3" max="3" width="22.7109375" style="20" customWidth="1"/>
    <col min="4" max="5" width="10.7109375" style="36" customWidth="1"/>
    <col min="6" max="6" width="9.140625" style="20"/>
    <col min="7" max="7" width="20.5703125" style="20" customWidth="1"/>
    <col min="8" max="8" width="11.7109375" style="20" customWidth="1"/>
    <col min="9" max="16384" width="9.140625" style="20"/>
  </cols>
  <sheetData>
    <row r="1" spans="1:8" s="16" customFormat="1" ht="17.25" x14ac:dyDescent="0.3">
      <c r="A1" s="14" t="s">
        <v>46</v>
      </c>
      <c r="B1" s="14" t="s">
        <v>47</v>
      </c>
      <c r="C1" s="14" t="s">
        <v>48</v>
      </c>
      <c r="D1" s="15" t="s">
        <v>49</v>
      </c>
      <c r="E1" s="15" t="s">
        <v>50</v>
      </c>
    </row>
    <row r="2" spans="1:8" s="28" customFormat="1" ht="17.25" x14ac:dyDescent="0.3">
      <c r="A2" s="25"/>
      <c r="B2" s="25" t="s">
        <v>52</v>
      </c>
      <c r="C2" s="39" t="s">
        <v>91</v>
      </c>
      <c r="D2" s="26" t="s">
        <v>89</v>
      </c>
      <c r="E2" s="26" t="s">
        <v>90</v>
      </c>
      <c r="F2" s="27"/>
      <c r="G2" s="27"/>
      <c r="H2" s="27"/>
    </row>
    <row r="3" spans="1:8" s="28" customFormat="1" ht="17.25" x14ac:dyDescent="0.3">
      <c r="A3" s="25" t="s">
        <v>45</v>
      </c>
      <c r="B3" s="25" t="s">
        <v>67</v>
      </c>
      <c r="C3" s="39" t="s">
        <v>116</v>
      </c>
      <c r="D3" s="26" t="s">
        <v>87</v>
      </c>
      <c r="E3" s="26" t="s">
        <v>88</v>
      </c>
      <c r="F3" s="27"/>
      <c r="G3" s="27"/>
      <c r="H3" s="27"/>
    </row>
    <row r="4" spans="1:8" ht="17.25" x14ac:dyDescent="0.3">
      <c r="A4" s="17" t="s">
        <v>51</v>
      </c>
      <c r="B4" s="17" t="s">
        <v>52</v>
      </c>
      <c r="C4" s="37" t="s">
        <v>92</v>
      </c>
      <c r="D4" s="18" t="s">
        <v>53</v>
      </c>
      <c r="E4" s="18" t="s">
        <v>54</v>
      </c>
      <c r="F4" s="19"/>
    </row>
    <row r="5" spans="1:8" s="24" customFormat="1" ht="17.25" x14ac:dyDescent="0.3">
      <c r="A5" s="21"/>
      <c r="B5" s="21"/>
      <c r="C5" s="38" t="s">
        <v>93</v>
      </c>
      <c r="D5" s="22" t="s">
        <v>55</v>
      </c>
      <c r="E5" s="22" t="s">
        <v>56</v>
      </c>
      <c r="F5" s="23"/>
    </row>
    <row r="6" spans="1:8" ht="17.25" x14ac:dyDescent="0.3">
      <c r="A6" s="17"/>
      <c r="B6" s="17"/>
      <c r="C6" s="37" t="s">
        <v>94</v>
      </c>
      <c r="D6" s="18" t="s">
        <v>59</v>
      </c>
      <c r="E6" s="18" t="s">
        <v>60</v>
      </c>
      <c r="F6" s="19"/>
    </row>
    <row r="7" spans="1:8" s="24" customFormat="1" ht="17.25" x14ac:dyDescent="0.3">
      <c r="A7" s="21"/>
      <c r="B7" s="21"/>
      <c r="C7" s="38" t="s">
        <v>95</v>
      </c>
      <c r="D7" s="22" t="s">
        <v>61</v>
      </c>
      <c r="E7" s="22" t="s">
        <v>62</v>
      </c>
      <c r="F7" s="23"/>
    </row>
    <row r="8" spans="1:8" ht="17.25" x14ac:dyDescent="0.3">
      <c r="A8" s="17"/>
      <c r="B8" s="17"/>
      <c r="C8" s="37" t="s">
        <v>96</v>
      </c>
      <c r="D8" s="18" t="s">
        <v>63</v>
      </c>
      <c r="E8" s="18" t="s">
        <v>64</v>
      </c>
      <c r="F8" s="19"/>
    </row>
    <row r="9" spans="1:8" s="24" customFormat="1" ht="17.25" x14ac:dyDescent="0.3">
      <c r="A9" s="21"/>
      <c r="B9" s="21"/>
      <c r="C9" s="38" t="s">
        <v>97</v>
      </c>
      <c r="D9" s="22" t="s">
        <v>57</v>
      </c>
      <c r="E9" s="22" t="s">
        <v>58</v>
      </c>
      <c r="F9" s="23"/>
    </row>
    <row r="10" spans="1:8" ht="17.25" x14ac:dyDescent="0.3">
      <c r="A10" s="17"/>
      <c r="B10" s="17"/>
      <c r="C10" s="37" t="s">
        <v>98</v>
      </c>
      <c r="D10" s="18" t="s">
        <v>65</v>
      </c>
      <c r="E10" s="18" t="s">
        <v>66</v>
      </c>
      <c r="F10" s="19"/>
    </row>
    <row r="11" spans="1:8" s="24" customFormat="1" ht="17.25" x14ac:dyDescent="0.3">
      <c r="A11" s="21"/>
      <c r="B11" s="21"/>
      <c r="C11" s="38" t="s">
        <v>99</v>
      </c>
      <c r="D11" s="22" t="s">
        <v>68</v>
      </c>
      <c r="E11" s="22" t="s">
        <v>69</v>
      </c>
      <c r="F11" s="23"/>
    </row>
    <row r="12" spans="1:8" ht="17.25" x14ac:dyDescent="0.3">
      <c r="A12" s="17"/>
      <c r="B12" s="17"/>
      <c r="C12" s="37" t="s">
        <v>100</v>
      </c>
      <c r="D12" s="18" t="s">
        <v>68</v>
      </c>
      <c r="E12" s="18" t="s">
        <v>69</v>
      </c>
      <c r="F12" s="19"/>
      <c r="G12" s="19"/>
      <c r="H12" s="19"/>
    </row>
    <row r="13" spans="1:8" ht="17.25" x14ac:dyDescent="0.3">
      <c r="A13" s="17"/>
      <c r="B13" s="17"/>
      <c r="C13" s="37" t="s">
        <v>101</v>
      </c>
      <c r="D13" s="18" t="s">
        <v>68</v>
      </c>
      <c r="E13" s="18" t="s">
        <v>69</v>
      </c>
      <c r="F13" s="19"/>
    </row>
    <row r="14" spans="1:8" ht="17.25" x14ac:dyDescent="0.3">
      <c r="A14" s="17"/>
      <c r="B14" s="17"/>
      <c r="C14" s="37" t="s">
        <v>102</v>
      </c>
      <c r="D14" s="18" t="s">
        <v>68</v>
      </c>
      <c r="E14" s="18" t="s">
        <v>69</v>
      </c>
      <c r="F14" s="19"/>
      <c r="G14" s="19"/>
      <c r="H14" s="19"/>
    </row>
    <row r="15" spans="1:8" s="24" customFormat="1" ht="17.25" x14ac:dyDescent="0.3">
      <c r="A15" s="21"/>
      <c r="B15" s="21"/>
      <c r="C15" s="38" t="s">
        <v>103</v>
      </c>
      <c r="D15" s="22" t="s">
        <v>70</v>
      </c>
      <c r="E15" s="22" t="s">
        <v>71</v>
      </c>
      <c r="F15" s="23"/>
      <c r="G15" s="23"/>
      <c r="H15" s="23"/>
    </row>
    <row r="16" spans="1:8" ht="17.25" x14ac:dyDescent="0.3">
      <c r="A16" s="17"/>
      <c r="B16" s="17"/>
      <c r="C16" s="37" t="s">
        <v>104</v>
      </c>
      <c r="D16" s="18" t="s">
        <v>72</v>
      </c>
      <c r="E16" s="18" t="s">
        <v>73</v>
      </c>
      <c r="F16" s="19"/>
      <c r="G16" s="19"/>
      <c r="H16" s="19"/>
    </row>
    <row r="17" spans="1:8" s="24" customFormat="1" ht="17.25" x14ac:dyDescent="0.3">
      <c r="A17" s="21"/>
      <c r="B17" s="21"/>
      <c r="C17" s="38" t="s">
        <v>105</v>
      </c>
      <c r="D17" s="22" t="s">
        <v>72</v>
      </c>
      <c r="E17" s="22" t="s">
        <v>73</v>
      </c>
      <c r="F17" s="23"/>
      <c r="G17" s="23"/>
      <c r="H17" s="23"/>
    </row>
    <row r="18" spans="1:8" s="28" customFormat="1" ht="17.25" x14ac:dyDescent="0.3">
      <c r="A18" s="21" t="s">
        <v>74</v>
      </c>
      <c r="B18" s="21" t="s">
        <v>67</v>
      </c>
      <c r="C18" s="39" t="s">
        <v>106</v>
      </c>
      <c r="D18" s="26" t="s">
        <v>85</v>
      </c>
      <c r="E18" s="26" t="s">
        <v>86</v>
      </c>
      <c r="F18" s="27"/>
      <c r="G18" s="27"/>
      <c r="H18" s="27"/>
    </row>
    <row r="19" spans="1:8" ht="17.25" x14ac:dyDescent="0.3">
      <c r="A19" s="17"/>
      <c r="B19" s="17"/>
      <c r="C19" s="37" t="s">
        <v>107</v>
      </c>
      <c r="D19" s="18" t="s">
        <v>77</v>
      </c>
      <c r="E19" s="18" t="s">
        <v>78</v>
      </c>
      <c r="F19" s="19"/>
      <c r="G19" s="19"/>
      <c r="H19" s="19"/>
    </row>
    <row r="20" spans="1:8" s="24" customFormat="1" ht="17.25" x14ac:dyDescent="0.3">
      <c r="A20" s="21"/>
      <c r="B20" s="21"/>
      <c r="C20" s="38" t="s">
        <v>110</v>
      </c>
      <c r="D20" s="22" t="s">
        <v>83</v>
      </c>
      <c r="E20" s="22" t="s">
        <v>84</v>
      </c>
      <c r="F20" s="23"/>
      <c r="G20" s="23"/>
      <c r="H20" s="23"/>
    </row>
    <row r="21" spans="1:8" s="28" customFormat="1" ht="17.25" x14ac:dyDescent="0.3">
      <c r="A21" s="25"/>
      <c r="B21" s="25"/>
      <c r="C21" s="39" t="s">
        <v>111</v>
      </c>
      <c r="D21" s="26" t="s">
        <v>81</v>
      </c>
      <c r="E21" s="26" t="s">
        <v>82</v>
      </c>
      <c r="F21" s="27"/>
      <c r="G21" s="27"/>
      <c r="H21" s="27"/>
    </row>
    <row r="22" spans="1:8" s="24" customFormat="1" ht="17.25" x14ac:dyDescent="0.3">
      <c r="A22" s="21"/>
      <c r="B22" s="21"/>
      <c r="C22" s="38" t="s">
        <v>112</v>
      </c>
      <c r="D22" s="22" t="s">
        <v>83</v>
      </c>
      <c r="E22" s="22" t="s">
        <v>84</v>
      </c>
      <c r="F22" s="23"/>
      <c r="G22" s="23"/>
      <c r="H22" s="23"/>
    </row>
    <row r="23" spans="1:8" s="28" customFormat="1" ht="17.25" x14ac:dyDescent="0.3">
      <c r="A23" s="25"/>
      <c r="B23" s="25"/>
      <c r="C23" s="39" t="s">
        <v>113</v>
      </c>
      <c r="D23" s="26" t="s">
        <v>81</v>
      </c>
      <c r="E23" s="26" t="s">
        <v>82</v>
      </c>
      <c r="F23" s="27"/>
      <c r="G23" s="27"/>
      <c r="H23" s="27"/>
    </row>
    <row r="24" spans="1:8" s="24" customFormat="1" ht="17.25" x14ac:dyDescent="0.3">
      <c r="A24" s="21"/>
      <c r="B24" s="21"/>
      <c r="C24" s="38" t="s">
        <v>114</v>
      </c>
      <c r="D24" s="22" t="s">
        <v>83</v>
      </c>
      <c r="E24" s="22" t="s">
        <v>84</v>
      </c>
      <c r="F24" s="23"/>
      <c r="G24" s="23"/>
      <c r="H24" s="23"/>
    </row>
    <row r="25" spans="1:8" s="28" customFormat="1" ht="17.25" x14ac:dyDescent="0.3">
      <c r="A25" s="25"/>
      <c r="B25" s="25"/>
      <c r="C25" s="39" t="s">
        <v>115</v>
      </c>
      <c r="D25" s="26" t="s">
        <v>81</v>
      </c>
      <c r="E25" s="26" t="s">
        <v>82</v>
      </c>
      <c r="F25" s="27"/>
      <c r="G25" s="27"/>
      <c r="H25" s="27"/>
    </row>
    <row r="26" spans="1:8" s="24" customFormat="1" ht="17.25" x14ac:dyDescent="0.3">
      <c r="C26" s="38" t="s">
        <v>108</v>
      </c>
      <c r="D26" s="22" t="s">
        <v>75</v>
      </c>
      <c r="E26" s="22" t="s">
        <v>76</v>
      </c>
      <c r="F26" s="23"/>
      <c r="G26" s="23"/>
      <c r="H26" s="23"/>
    </row>
    <row r="27" spans="1:8" s="24" customFormat="1" ht="17.25" x14ac:dyDescent="0.3">
      <c r="A27" s="21"/>
      <c r="B27" s="21"/>
      <c r="C27" s="38" t="s">
        <v>109</v>
      </c>
      <c r="D27" s="22" t="s">
        <v>79</v>
      </c>
      <c r="E27" s="22" t="s">
        <v>80</v>
      </c>
      <c r="F27" s="23"/>
      <c r="G27" s="23"/>
      <c r="H27" s="23"/>
    </row>
    <row r="28" spans="1:8" s="24" customFormat="1" ht="15.75" x14ac:dyDescent="0.25">
      <c r="A28" s="29"/>
      <c r="B28" s="29"/>
      <c r="C28" s="29"/>
      <c r="D28" s="30"/>
      <c r="E28" s="30"/>
      <c r="F28" s="23"/>
      <c r="G28" s="23"/>
      <c r="H28" s="23"/>
    </row>
    <row r="29" spans="1:8" s="28" customFormat="1" ht="15.75" x14ac:dyDescent="0.25">
      <c r="A29" s="31"/>
      <c r="B29" s="31"/>
      <c r="C29" s="31"/>
      <c r="D29" s="32"/>
      <c r="E29" s="32"/>
      <c r="F29" s="27"/>
      <c r="G29" s="27"/>
      <c r="H29" s="27"/>
    </row>
    <row r="30" spans="1:8" s="24" customFormat="1" ht="15.75" x14ac:dyDescent="0.25">
      <c r="A30" s="29"/>
      <c r="B30" s="29"/>
      <c r="C30" s="40" t="s">
        <v>38</v>
      </c>
      <c r="D30" s="41">
        <v>47.77</v>
      </c>
      <c r="E30" s="30"/>
      <c r="F30" s="23"/>
      <c r="G30" s="23"/>
      <c r="H30" s="23"/>
    </row>
    <row r="31" spans="1:8" s="28" customFormat="1" ht="15.75" x14ac:dyDescent="0.25">
      <c r="A31" s="31"/>
      <c r="B31" s="31"/>
      <c r="C31" s="40" t="s">
        <v>36</v>
      </c>
      <c r="D31" s="41">
        <v>48.86</v>
      </c>
      <c r="E31" s="32"/>
      <c r="F31" s="27"/>
      <c r="G31" s="27"/>
      <c r="H31" s="27"/>
    </row>
    <row r="32" spans="1:8" s="24" customFormat="1" ht="15.75" x14ac:dyDescent="0.25">
      <c r="A32" s="23"/>
      <c r="B32" s="23"/>
      <c r="C32" s="40" t="s">
        <v>37</v>
      </c>
      <c r="D32" s="41">
        <v>49.06</v>
      </c>
      <c r="E32" s="33"/>
      <c r="F32" s="23"/>
      <c r="G32" s="23"/>
      <c r="H32" s="23"/>
    </row>
    <row r="33" spans="1:8" s="28" customFormat="1" ht="15.75" x14ac:dyDescent="0.25">
      <c r="A33" s="27"/>
      <c r="B33" s="27"/>
      <c r="C33" s="40" t="s">
        <v>33</v>
      </c>
      <c r="D33" s="41">
        <v>51.56</v>
      </c>
      <c r="E33" s="34"/>
      <c r="F33" s="27"/>
      <c r="G33" s="27"/>
      <c r="H33" s="27"/>
    </row>
    <row r="34" spans="1:8" s="24" customFormat="1" ht="15.75" x14ac:dyDescent="0.25">
      <c r="A34" s="23"/>
      <c r="B34" s="23"/>
      <c r="C34" s="40" t="s">
        <v>35</v>
      </c>
      <c r="D34" s="41">
        <v>54.21</v>
      </c>
      <c r="E34" s="33"/>
      <c r="F34" s="23"/>
      <c r="G34" s="23"/>
      <c r="H34" s="23"/>
    </row>
    <row r="35" spans="1:8" s="28" customFormat="1" ht="15.75" x14ac:dyDescent="0.25">
      <c r="A35" s="27"/>
      <c r="B35" s="27"/>
      <c r="C35" s="40" t="s">
        <v>34</v>
      </c>
      <c r="D35" s="41">
        <v>49.62</v>
      </c>
      <c r="E35" s="34"/>
      <c r="F35" s="27"/>
      <c r="G35" s="27"/>
      <c r="H35" s="27"/>
    </row>
    <row r="36" spans="1:8" ht="15.75" x14ac:dyDescent="0.25">
      <c r="A36" s="19"/>
      <c r="B36" s="19"/>
      <c r="C36" s="40" t="s">
        <v>32</v>
      </c>
      <c r="D36" s="41">
        <v>50.85</v>
      </c>
      <c r="E36" s="35"/>
      <c r="F36" s="19"/>
      <c r="G36" s="19"/>
      <c r="H36" s="19"/>
    </row>
    <row r="37" spans="1:8" x14ac:dyDescent="0.25">
      <c r="C37" s="40" t="s">
        <v>41</v>
      </c>
      <c r="D37" s="41">
        <v>51.54</v>
      </c>
    </row>
    <row r="38" spans="1:8" x14ac:dyDescent="0.25">
      <c r="C38" s="40" t="s">
        <v>39</v>
      </c>
      <c r="D38" s="41">
        <v>48.9</v>
      </c>
    </row>
    <row r="39" spans="1:8" x14ac:dyDescent="0.25">
      <c r="C39" s="40" t="s">
        <v>40</v>
      </c>
      <c r="D39" s="41">
        <v>48.7</v>
      </c>
    </row>
    <row r="43" spans="1:8" x14ac:dyDescent="0.25">
      <c r="C43" s="40" t="s">
        <v>38</v>
      </c>
      <c r="D43" s="36" t="s">
        <v>117</v>
      </c>
    </row>
    <row r="44" spans="1:8" x14ac:dyDescent="0.25">
      <c r="C44" s="40" t="s">
        <v>36</v>
      </c>
      <c r="D44" s="36" t="s">
        <v>118</v>
      </c>
    </row>
    <row r="45" spans="1:8" x14ac:dyDescent="0.25">
      <c r="C45" s="40" t="s">
        <v>37</v>
      </c>
      <c r="D45" s="36" t="s">
        <v>119</v>
      </c>
    </row>
    <row r="46" spans="1:8" x14ac:dyDescent="0.25">
      <c r="C46" s="40" t="s">
        <v>33</v>
      </c>
      <c r="D46" s="36" t="s">
        <v>120</v>
      </c>
    </row>
    <row r="47" spans="1:8" x14ac:dyDescent="0.25">
      <c r="C47" s="40" t="s">
        <v>35</v>
      </c>
      <c r="D47" s="36" t="s">
        <v>121</v>
      </c>
    </row>
    <row r="48" spans="1:8" x14ac:dyDescent="0.25">
      <c r="C48" s="40" t="s">
        <v>34</v>
      </c>
      <c r="D48" s="36" t="s">
        <v>122</v>
      </c>
    </row>
    <row r="49" spans="3:4" x14ac:dyDescent="0.25">
      <c r="C49" s="40" t="s">
        <v>32</v>
      </c>
      <c r="D49" s="36" t="s">
        <v>123</v>
      </c>
    </row>
    <row r="50" spans="3:4" x14ac:dyDescent="0.25">
      <c r="C50" s="40" t="s">
        <v>41</v>
      </c>
      <c r="D50" s="36" t="s">
        <v>124</v>
      </c>
    </row>
    <row r="51" spans="3:4" x14ac:dyDescent="0.25">
      <c r="C51" s="40" t="s">
        <v>39</v>
      </c>
      <c r="D51" s="36" t="s">
        <v>125</v>
      </c>
    </row>
    <row r="52" spans="3:4" x14ac:dyDescent="0.25">
      <c r="C52" s="40" t="s">
        <v>40</v>
      </c>
      <c r="D52" s="36" t="s">
        <v>126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75E92BD2BA64FB7A9D3CDD1103FC1" ma:contentTypeVersion="0" ma:contentTypeDescription="Create a new document." ma:contentTypeScope="" ma:versionID="ab83003c3c442ae99885d0ccf50823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29C3B3-D991-48FB-BFD2-EBFA0084A4C6}"/>
</file>

<file path=customXml/itemProps2.xml><?xml version="1.0" encoding="utf-8"?>
<ds:datastoreItem xmlns:ds="http://schemas.openxmlformats.org/officeDocument/2006/customXml" ds:itemID="{9D81BA80-8974-428C-A82E-8AE5AA0685B5}"/>
</file>

<file path=customXml/itemProps3.xml><?xml version="1.0" encoding="utf-8"?>
<ds:datastoreItem xmlns:ds="http://schemas.openxmlformats.org/officeDocument/2006/customXml" ds:itemID="{3B61C860-CFE3-4100-960C-842E2E41D6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 Template</vt:lpstr>
      <vt:lpstr>Sheet1</vt:lpstr>
      <vt:lpstr>'Yield Template'!Print_Area</vt:lpstr>
    </vt:vector>
  </TitlesOfParts>
  <Company>Accella Performance Materials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Fries</dc:creator>
  <cp:lastModifiedBy>Steven Fries</cp:lastModifiedBy>
  <cp:lastPrinted>2018-02-23T18:42:45Z</cp:lastPrinted>
  <dcterms:created xsi:type="dcterms:W3CDTF">2017-10-04T18:23:20Z</dcterms:created>
  <dcterms:modified xsi:type="dcterms:W3CDTF">2020-03-27T19:00:40Z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0x0101001DC75E92BD2BA64FB7A9D3CDD1103FC1</vt:lpwstr>
  </property>
</Properties>
</file>